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935"/>
  </bookViews>
  <sheets>
    <sheet name="IBGReceivingTransactionEnquiry_" sheetId="1" r:id="rId1"/>
  </sheets>
  <calcPr calcId="0"/>
</workbook>
</file>

<file path=xl/calcChain.xml><?xml version="1.0" encoding="utf-8"?>
<calcChain xmlns="http://schemas.openxmlformats.org/spreadsheetml/2006/main">
  <c r="A7" i="1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8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9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10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11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12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B15"/>
  <c r="B16"/>
  <c r="B17"/>
</calcChain>
</file>

<file path=xl/sharedStrings.xml><?xml version="1.0" encoding="utf-8"?>
<sst xmlns="http://schemas.openxmlformats.org/spreadsheetml/2006/main" count="51" uniqueCount="51">
  <si>
    <t>Kuwait Finance House</t>
  </si>
  <si>
    <t>Report Name: IBG Receiving Transaction Enquiry</t>
  </si>
  <si>
    <t>Generated Date: 15/04/2015 12:00:28</t>
  </si>
  <si>
    <t>IBG Transaction No.</t>
  </si>
  <si>
    <t>Transaction Date</t>
  </si>
  <si>
    <t>Effective Date</t>
  </si>
  <si>
    <t>Settlement Date</t>
  </si>
  <si>
    <t>Transaction Type</t>
  </si>
  <si>
    <t>Originating FI ID</t>
  </si>
  <si>
    <t>Originating FI Name</t>
  </si>
  <si>
    <t>Beneficiary Account No</t>
  </si>
  <si>
    <t>Beneficiary Name</t>
  </si>
  <si>
    <t>Beneficiary ID No</t>
  </si>
  <si>
    <t>Amount</t>
  </si>
  <si>
    <t>Batch No.</t>
  </si>
  <si>
    <t>Trace No.</t>
  </si>
  <si>
    <t>Original Trace No.</t>
  </si>
  <si>
    <t>Return Code</t>
  </si>
  <si>
    <t>Return Description</t>
  </si>
  <si>
    <t>Window</t>
  </si>
  <si>
    <t>Other Payment Details</t>
  </si>
  <si>
    <t>Recipient Reference</t>
  </si>
  <si>
    <t>Old IC</t>
  </si>
  <si>
    <t>New IC</t>
  </si>
  <si>
    <t>Bus. Reg. No.</t>
  </si>
  <si>
    <t>Other ID</t>
  </si>
  <si>
    <t>Segment Code</t>
  </si>
  <si>
    <t>Reject Date</t>
  </si>
  <si>
    <t>Reject Response Code</t>
  </si>
  <si>
    <t>Reject Description</t>
  </si>
  <si>
    <t>Reject Date of Death</t>
  </si>
  <si>
    <t>Credit Status</t>
  </si>
  <si>
    <t>Process Code</t>
  </si>
  <si>
    <t>NBPS Reference No</t>
  </si>
  <si>
    <t>Account Type</t>
  </si>
  <si>
    <t>Date Of Debit</t>
  </si>
  <si>
    <t>Time Of Debit</t>
  </si>
  <si>
    <t>RTN</t>
  </si>
  <si>
    <t>Recipient Reference No</t>
  </si>
  <si>
    <t>Recipient Reference No 2</t>
  </si>
  <si>
    <t>Biller Code</t>
  </si>
  <si>
    <t>Payment Channel</t>
  </si>
  <si>
    <t>Payer Type</t>
  </si>
  <si>
    <t>Sender Name</t>
  </si>
  <si>
    <t>Sender Account Number</t>
  </si>
  <si>
    <t>Sms Notification</t>
  </si>
  <si>
    <t>Mobile Number</t>
  </si>
  <si>
    <t>Total Record</t>
  </si>
  <si>
    <t>Total Processed Amount RM</t>
  </si>
  <si>
    <t>Total Fail Amount RM</t>
  </si>
  <si>
    <t>Grand Total RM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</si>
</sst>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Fill="1"/>
    <xf numFmtId="0" fontId="14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17"/>
  <sheetViews>
    <sheetView tabSelected="1" workbookViewId="0">
      <selection activeCell="E22" sqref="E22"/>
    </sheetView>
  </sheetViews>
  <sheetFormatPr defaultRowHeight="15"/>
  <cols>
    <col min="1" max="1" width="25" customWidth="1"/>
    <col min="2" max="2" width="18.28515625" bestFit="1" customWidth="1"/>
    <col min="3" max="3" width="13.5703125" bestFit="1" customWidth="1"/>
    <col min="4" max="4" width="15.7109375" bestFit="1" customWidth="1"/>
    <col min="5" max="5" width="16" bestFit="1" customWidth="1"/>
    <col min="6" max="6" width="15.28515625" bestFit="1" customWidth="1"/>
    <col min="7" max="7" width="18.85546875" bestFit="1" customWidth="1"/>
    <col min="8" max="8" width="22" bestFit="1" customWidth="1"/>
    <col min="9" max="9" width="16.85546875" bestFit="1" customWidth="1"/>
    <col min="10" max="10" width="16.42578125" bestFit="1" customWidth="1"/>
    <col min="11" max="11" width="8.5703125" bestFit="1" customWidth="1"/>
    <col min="12" max="12" width="9.42578125" bestFit="1" customWidth="1"/>
    <col min="13" max="13" width="16.140625" bestFit="1" customWidth="1"/>
    <col min="14" max="14" width="16.85546875" bestFit="1" customWidth="1"/>
    <col min="15" max="15" width="12" bestFit="1" customWidth="1"/>
    <col min="16" max="16" width="17.85546875" bestFit="1" customWidth="1"/>
    <col min="17" max="17" width="8.42578125" bestFit="1" customWidth="1"/>
    <col min="18" max="18" width="21.42578125" bestFit="1" customWidth="1"/>
    <col min="19" max="19" width="19.28515625" bestFit="1" customWidth="1"/>
    <col min="20" max="20" width="6.28515625" bestFit="1" customWidth="1"/>
    <col min="21" max="21" width="7.28515625" bestFit="1" customWidth="1"/>
    <col min="22" max="22" width="12.5703125" bestFit="1" customWidth="1"/>
    <col min="23" max="23" width="8.42578125" bestFit="1" customWidth="1"/>
    <col min="24" max="24" width="14" bestFit="1" customWidth="1"/>
    <col min="25" max="25" width="18.28515625" bestFit="1" customWidth="1"/>
    <col min="26" max="26" width="20.85546875" bestFit="1" customWidth="1"/>
    <col min="27" max="27" width="22.28515625" bestFit="1" customWidth="1"/>
    <col min="28" max="28" width="19.42578125" bestFit="1" customWidth="1"/>
    <col min="29" max="29" width="12.28515625" bestFit="1" customWidth="1"/>
    <col min="30" max="30" width="12.7109375" bestFit="1" customWidth="1"/>
    <col min="31" max="31" width="18.5703125" bestFit="1" customWidth="1"/>
    <col min="32" max="32" width="12.85546875" bestFit="1" customWidth="1"/>
    <col min="33" max="33" width="13.140625" bestFit="1" customWidth="1"/>
    <col min="34" max="34" width="13.42578125" bestFit="1" customWidth="1"/>
    <col min="35" max="35" width="4.5703125" bestFit="1" customWidth="1"/>
    <col min="36" max="36" width="22.42578125" bestFit="1" customWidth="1"/>
    <col min="37" max="37" width="23.85546875" bestFit="1" customWidth="1"/>
    <col min="38" max="38" width="10.7109375" bestFit="1" customWidth="1"/>
    <col min="39" max="39" width="16.7109375" bestFit="1" customWidth="1"/>
    <col min="40" max="40" width="10.7109375" bestFit="1" customWidth="1"/>
    <col min="41" max="41" width="15.85546875" bestFit="1" customWidth="1"/>
    <col min="42" max="42" width="23" bestFit="1" customWidth="1"/>
    <col min="43" max="43" width="15.7109375" bestFit="1" customWidth="1"/>
    <col min="44" max="44" width="15.140625" bestFit="1" customWidth="1"/>
  </cols>
  <sheetData>
    <row r="1" spans="1:44">
      <c r="A1" t="s">
        <v>0</v>
      </c>
    </row>
    <row r="2" spans="1:44">
      <c r="A2" t="s">
        <v>1</v>
      </c>
    </row>
    <row r="3" spans="1:44">
      <c r="A3" t="s">
        <v>2</v>
      </c>
    </row>
    <row r="6" spans="1:44">
      <c r="A6" t="s">
        <v>3</v>
      </c>
      <c r="B6" t="s">
        <v>4</v>
      </c>
      <c r="C6" t="s">
        <v>5</v>
      </c>
      <c r="D6" t="s">
        <v>6</v>
      </c>
      <c r="E6" t="s">
        <v>7</v>
      </c>
      <c r="F6" t="s">
        <v>8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24</v>
      </c>
      <c r="W6" t="s">
        <v>25</v>
      </c>
      <c r="X6" t="s">
        <v>26</v>
      </c>
      <c r="Y6" t="s">
        <v>27</v>
      </c>
      <c r="Z6" t="s">
        <v>28</v>
      </c>
      <c r="AA6" t="s">
        <v>29</v>
      </c>
      <c r="AB6" t="s">
        <v>30</v>
      </c>
      <c r="AC6" t="s">
        <v>31</v>
      </c>
      <c r="AD6" t="s">
        <v>32</v>
      </c>
      <c r="AE6" t="s">
        <v>33</v>
      </c>
      <c r="AF6" t="s">
        <v>34</v>
      </c>
      <c r="AG6" t="s">
        <v>35</v>
      </c>
      <c r="AH6" t="s">
        <v>36</v>
      </c>
      <c r="AI6" t="s">
        <v>37</v>
      </c>
      <c r="AJ6" t="s">
        <v>38</v>
      </c>
      <c r="AK6" t="s">
        <v>39</v>
      </c>
      <c r="AL6" t="s">
        <v>40</v>
      </c>
      <c r="AM6" t="s">
        <v>41</v>
      </c>
      <c r="AN6" t="s">
        <v>42</v>
      </c>
      <c r="AO6" t="s">
        <v>43</v>
      </c>
      <c r="AP6" t="s">
        <v>44</v>
      </c>
      <c r="AQ6" t="s">
        <v>45</v>
      </c>
      <c r="AR6" t="s">
        <v>46</v>
      </c>
    </row>
    <row r="7" spans="1:44" s="2" customFormat="1">
      <c r="A7" s="2" t="str">
        <f>"100871"</f>
        <v>100871</v>
      </c>
      <c r="B7" s="2" t="str">
        <f>"2015-03-23 18:35:03"</f>
        <v>2015-03-23 18:35:03</v>
      </c>
      <c r="C7" s="2" t="str">
        <f>"2015-03-23 "</f>
        <v xml:space="preserve">2015-03-23 </v>
      </c>
      <c r="D7" s="2" t="str">
        <f>"082"</f>
        <v>082</v>
      </c>
      <c r="E7" s="2" t="str">
        <f t="shared" ref="E7:E12" si="0">"Credit Normal"</f>
        <v>Credit Normal</v>
      </c>
      <c r="F7" s="2" t="str">
        <f t="shared" ref="F7:F12" si="1">"10000229"</f>
        <v>10000229</v>
      </c>
      <c r="G7" s="2" t="str">
        <f t="shared" ref="G7:G12" si="2">"OCBC"</f>
        <v>OCBC</v>
      </c>
      <c r="H7" s="2" t="str">
        <f t="shared" ref="H7:H12" si="3">"001102020947"</f>
        <v>001102020947</v>
      </c>
      <c r="I7" s="2" t="str">
        <f>"LOW WEI KEONG"</f>
        <v>LOW WEI KEONG</v>
      </c>
      <c r="J7" s="2" t="str">
        <f t="shared" ref="J7:J12" si="4">"NIL"</f>
        <v>NIL</v>
      </c>
      <c r="K7" s="2" t="str">
        <f>"5000.00"</f>
        <v>5000.00</v>
      </c>
      <c r="L7" s="2" t="str">
        <f>"0000004"</f>
        <v>0000004</v>
      </c>
      <c r="M7" s="2" t="str">
        <f>"100002297244286"</f>
        <v>100002297244286</v>
      </c>
      <c r="N7" s="2" t="str">
        <f t="shared" ref="N7:P12" si="5">"NIL"</f>
        <v>NIL</v>
      </c>
      <c r="O7" s="2" t="str">
        <f t="shared" si="5"/>
        <v>NIL</v>
      </c>
      <c r="P7" s="2" t="str">
        <f t="shared" si="5"/>
        <v>NIL</v>
      </c>
      <c r="Q7" s="2" t="str">
        <f>"4"</f>
        <v>4</v>
      </c>
      <c r="R7" s="2" t="str">
        <f>"NIL"</f>
        <v>NIL</v>
      </c>
      <c r="S7" s="2" t="str">
        <f>"housing loan"</f>
        <v>housing loan</v>
      </c>
      <c r="T7" s="2" t="str">
        <f t="shared" ref="T7:W12" si="6">"NIL"</f>
        <v>NIL</v>
      </c>
      <c r="U7" s="2" t="str">
        <f t="shared" si="6"/>
        <v>NIL</v>
      </c>
      <c r="V7" s="2" t="str">
        <f t="shared" si="6"/>
        <v>NIL</v>
      </c>
      <c r="W7" s="2" t="str">
        <f t="shared" si="6"/>
        <v>NIL</v>
      </c>
      <c r="X7" s="2" t="str">
        <f t="shared" ref="X7:X12" si="7">"1"</f>
        <v>1</v>
      </c>
      <c r="Y7" s="2" t="str">
        <f>"2015-03-23 18:45:00"</f>
        <v>2015-03-23 18:45:00</v>
      </c>
      <c r="Z7" s="2" t="str">
        <f t="shared" ref="Z7:Z12" si="8">"NIL"</f>
        <v>NIL</v>
      </c>
      <c r="AA7" s="2" t="str">
        <f>"Unable to locate profile"</f>
        <v>Unable to locate profile</v>
      </c>
      <c r="AB7" s="2" t="str">
        <f t="shared" ref="AB7:AB12" si="9">"NIL"</f>
        <v>NIL</v>
      </c>
      <c r="AC7" s="2" t="str">
        <f>"Credit Error"</f>
        <v>Credit Error</v>
      </c>
      <c r="AD7" s="2" t="str">
        <f t="shared" ref="AD7:AD12" si="10">"0"</f>
        <v>0</v>
      </c>
      <c r="AE7" s="2" t="str">
        <f t="shared" ref="AE7:AN12" si="11">"NIL"</f>
        <v>NIL</v>
      </c>
      <c r="AF7" s="2" t="str">
        <f t="shared" si="11"/>
        <v>NIL</v>
      </c>
      <c r="AG7" s="2" t="str">
        <f t="shared" si="11"/>
        <v>NIL</v>
      </c>
      <c r="AH7" s="2" t="str">
        <f t="shared" si="11"/>
        <v>NIL</v>
      </c>
      <c r="AI7" s="2" t="str">
        <f t="shared" si="11"/>
        <v>NIL</v>
      </c>
      <c r="AJ7" s="2" t="str">
        <f t="shared" si="11"/>
        <v>NIL</v>
      </c>
      <c r="AK7" s="2" t="str">
        <f t="shared" si="11"/>
        <v>NIL</v>
      </c>
      <c r="AL7" s="2" t="str">
        <f t="shared" si="11"/>
        <v>NIL</v>
      </c>
      <c r="AM7" s="2" t="str">
        <f t="shared" si="11"/>
        <v>NIL</v>
      </c>
      <c r="AN7" s="2" t="str">
        <f t="shared" si="11"/>
        <v>NIL</v>
      </c>
      <c r="AO7" s="2" t="str">
        <f t="shared" ref="AO7:AO12" si="12">"LOW WEI KEONG"</f>
        <v>LOW WEI KEONG</v>
      </c>
      <c r="AP7" s="2" t="str">
        <f t="shared" ref="AP7:AR12" si="13">"NIL"</f>
        <v>NIL</v>
      </c>
      <c r="AQ7" s="2" t="str">
        <f t="shared" si="13"/>
        <v>NIL</v>
      </c>
      <c r="AR7" s="2" t="str">
        <f t="shared" si="13"/>
        <v>NIL</v>
      </c>
    </row>
    <row r="8" spans="1:44" s="2" customFormat="1">
      <c r="A8" s="2" t="str">
        <f>"100377"</f>
        <v>100377</v>
      </c>
      <c r="B8" s="2" t="str">
        <f>"2015-03-18 18:35:02"</f>
        <v>2015-03-18 18:35:02</v>
      </c>
      <c r="C8" s="2" t="str">
        <f>"2015-03-18 "</f>
        <v xml:space="preserve">2015-03-18 </v>
      </c>
      <c r="D8" s="2" t="str">
        <f>"077"</f>
        <v>077</v>
      </c>
      <c r="E8" s="2" t="str">
        <f t="shared" si="0"/>
        <v>Credit Normal</v>
      </c>
      <c r="F8" s="2" t="str">
        <f t="shared" si="1"/>
        <v>10000229</v>
      </c>
      <c r="G8" s="2" t="str">
        <f t="shared" si="2"/>
        <v>OCBC</v>
      </c>
      <c r="H8" s="2" t="str">
        <f t="shared" si="3"/>
        <v>001102020947</v>
      </c>
      <c r="I8" s="2" t="str">
        <f>"LOW WEI KEONG"</f>
        <v>LOW WEI KEONG</v>
      </c>
      <c r="J8" s="2" t="str">
        <f t="shared" si="4"/>
        <v>NIL</v>
      </c>
      <c r="K8" s="2" t="str">
        <f>"10000.00"</f>
        <v>10000.00</v>
      </c>
      <c r="L8" s="2" t="str">
        <f>"0000003"</f>
        <v>0000003</v>
      </c>
      <c r="M8" s="2" t="str">
        <f>"100002295423062"</f>
        <v>100002295423062</v>
      </c>
      <c r="N8" s="2" t="str">
        <f t="shared" si="5"/>
        <v>NIL</v>
      </c>
      <c r="O8" s="2" t="str">
        <f t="shared" si="5"/>
        <v>NIL</v>
      </c>
      <c r="P8" s="2" t="str">
        <f t="shared" si="5"/>
        <v>NIL</v>
      </c>
      <c r="Q8" s="2" t="str">
        <f>"4"</f>
        <v>4</v>
      </c>
      <c r="R8" s="2" t="str">
        <f>"NIL"</f>
        <v>NIL</v>
      </c>
      <c r="S8" s="2" t="str">
        <f>"housing loans"</f>
        <v>housing loans</v>
      </c>
      <c r="T8" s="2" t="str">
        <f t="shared" si="6"/>
        <v>NIL</v>
      </c>
      <c r="U8" s="2" t="str">
        <f t="shared" si="6"/>
        <v>NIL</v>
      </c>
      <c r="V8" s="2" t="str">
        <f t="shared" si="6"/>
        <v>NIL</v>
      </c>
      <c r="W8" s="2" t="str">
        <f t="shared" si="6"/>
        <v>NIL</v>
      </c>
      <c r="X8" s="2" t="str">
        <f t="shared" si="7"/>
        <v>1</v>
      </c>
      <c r="Y8" s="2" t="str">
        <f>"2015-03-18 18:45:00"</f>
        <v>2015-03-18 18:45:00</v>
      </c>
      <c r="Z8" s="2" t="str">
        <f t="shared" si="8"/>
        <v>NIL</v>
      </c>
      <c r="AA8" s="2" t="str">
        <f>"Unable to locate profile"</f>
        <v>Unable to locate profile</v>
      </c>
      <c r="AB8" s="2" t="str">
        <f t="shared" si="9"/>
        <v>NIL</v>
      </c>
      <c r="AC8" s="2" t="str">
        <f>"Credit Error"</f>
        <v>Credit Error</v>
      </c>
      <c r="AD8" s="2" t="str">
        <f t="shared" si="10"/>
        <v>0</v>
      </c>
      <c r="AE8" s="2" t="str">
        <f t="shared" si="11"/>
        <v>NIL</v>
      </c>
      <c r="AF8" s="2" t="str">
        <f t="shared" si="11"/>
        <v>NIL</v>
      </c>
      <c r="AG8" s="2" t="str">
        <f t="shared" si="11"/>
        <v>NIL</v>
      </c>
      <c r="AH8" s="2" t="str">
        <f t="shared" si="11"/>
        <v>NIL</v>
      </c>
      <c r="AI8" s="2" t="str">
        <f t="shared" si="11"/>
        <v>NIL</v>
      </c>
      <c r="AJ8" s="2" t="str">
        <f t="shared" si="11"/>
        <v>NIL</v>
      </c>
      <c r="AK8" s="2" t="str">
        <f t="shared" si="11"/>
        <v>NIL</v>
      </c>
      <c r="AL8" s="2" t="str">
        <f t="shared" si="11"/>
        <v>NIL</v>
      </c>
      <c r="AM8" s="2" t="str">
        <f t="shared" si="11"/>
        <v>NIL</v>
      </c>
      <c r="AN8" s="2" t="str">
        <f t="shared" si="11"/>
        <v>NIL</v>
      </c>
      <c r="AO8" s="2" t="str">
        <f t="shared" si="12"/>
        <v>LOW WEI KEONG</v>
      </c>
      <c r="AP8" s="2" t="str">
        <f t="shared" si="13"/>
        <v>NIL</v>
      </c>
      <c r="AQ8" s="2" t="str">
        <f t="shared" si="13"/>
        <v>NIL</v>
      </c>
      <c r="AR8" s="2" t="str">
        <f t="shared" si="13"/>
        <v>NIL</v>
      </c>
    </row>
    <row r="9" spans="1:44" s="1" customFormat="1">
      <c r="A9" s="1" t="str">
        <f>"28350"</f>
        <v>28350</v>
      </c>
      <c r="B9" s="1" t="str">
        <f>"2013-05-10 14:41:17"</f>
        <v>2013-05-10 14:41:17</v>
      </c>
      <c r="C9" s="1" t="str">
        <f>"2013-05-10 "</f>
        <v xml:space="preserve">2013-05-10 </v>
      </c>
      <c r="D9" s="1" t="str">
        <f>"000"</f>
        <v>000</v>
      </c>
      <c r="E9" s="1" t="str">
        <f t="shared" si="0"/>
        <v>Credit Normal</v>
      </c>
      <c r="F9" s="1" t="str">
        <f t="shared" si="1"/>
        <v>10000229</v>
      </c>
      <c r="G9" s="1" t="str">
        <f t="shared" si="2"/>
        <v>OCBC</v>
      </c>
      <c r="H9" s="1" t="str">
        <f t="shared" si="3"/>
        <v>001102020947</v>
      </c>
      <c r="I9" s="1" t="str">
        <f>"low wei keong"</f>
        <v>low wei keong</v>
      </c>
      <c r="J9" s="1" t="str">
        <f t="shared" si="4"/>
        <v>NIL</v>
      </c>
      <c r="K9" s="1" t="str">
        <f>"2000.00"</f>
        <v>2000.00</v>
      </c>
      <c r="L9" s="1" t="str">
        <f>"0000005"</f>
        <v>0000005</v>
      </c>
      <c r="M9" s="1" t="str">
        <f>"100002296184994"</f>
        <v>100002296184994</v>
      </c>
      <c r="N9" s="1" t="str">
        <f t="shared" si="5"/>
        <v>NIL</v>
      </c>
      <c r="O9" s="1" t="str">
        <f t="shared" si="5"/>
        <v>NIL</v>
      </c>
      <c r="P9" s="1" t="str">
        <f t="shared" si="5"/>
        <v>NIL</v>
      </c>
      <c r="Q9" s="1" t="str">
        <f>"2"</f>
        <v>2</v>
      </c>
      <c r="R9" s="1" t="str">
        <f>"701NS13022669"</f>
        <v>701NS13022669</v>
      </c>
      <c r="S9" s="1" t="str">
        <f>"Fund Transfer"</f>
        <v>Fund Transfer</v>
      </c>
      <c r="T9" s="1" t="str">
        <f t="shared" si="6"/>
        <v>NIL</v>
      </c>
      <c r="U9" s="1" t="str">
        <f t="shared" si="6"/>
        <v>NIL</v>
      </c>
      <c r="V9" s="1" t="str">
        <f t="shared" si="6"/>
        <v>NIL</v>
      </c>
      <c r="W9" s="1" t="str">
        <f t="shared" si="6"/>
        <v>NIL</v>
      </c>
      <c r="X9" s="1" t="str">
        <f t="shared" si="7"/>
        <v>1</v>
      </c>
      <c r="Y9" s="1" t="str">
        <f>"NIL"</f>
        <v>NIL</v>
      </c>
      <c r="Z9" s="1" t="str">
        <f t="shared" si="8"/>
        <v>NIL</v>
      </c>
      <c r="AA9" s="1" t="str">
        <f>"NIL"</f>
        <v>NIL</v>
      </c>
      <c r="AB9" s="1" t="str">
        <f t="shared" si="9"/>
        <v>NIL</v>
      </c>
      <c r="AC9" s="1" t="str">
        <f>"Success"</f>
        <v>Success</v>
      </c>
      <c r="AD9" s="1" t="str">
        <f t="shared" si="10"/>
        <v>0</v>
      </c>
      <c r="AE9" s="1" t="str">
        <f t="shared" si="11"/>
        <v>NIL</v>
      </c>
      <c r="AF9" s="1" t="str">
        <f t="shared" si="11"/>
        <v>NIL</v>
      </c>
      <c r="AG9" s="1" t="str">
        <f t="shared" si="11"/>
        <v>NIL</v>
      </c>
      <c r="AH9" s="1" t="str">
        <f t="shared" si="11"/>
        <v>NIL</v>
      </c>
      <c r="AI9" s="1" t="str">
        <f t="shared" si="11"/>
        <v>NIL</v>
      </c>
      <c r="AJ9" s="1" t="str">
        <f t="shared" si="11"/>
        <v>NIL</v>
      </c>
      <c r="AK9" s="1" t="str">
        <f t="shared" si="11"/>
        <v>NIL</v>
      </c>
      <c r="AL9" s="1" t="str">
        <f t="shared" si="11"/>
        <v>NIL</v>
      </c>
      <c r="AM9" s="1" t="str">
        <f t="shared" si="11"/>
        <v>NIL</v>
      </c>
      <c r="AN9" s="1" t="str">
        <f t="shared" si="11"/>
        <v>NIL</v>
      </c>
      <c r="AO9" s="1" t="str">
        <f t="shared" si="12"/>
        <v>LOW WEI KEONG</v>
      </c>
      <c r="AP9" s="1" t="str">
        <f t="shared" si="13"/>
        <v>NIL</v>
      </c>
      <c r="AQ9" s="1" t="str">
        <f t="shared" si="13"/>
        <v>NIL</v>
      </c>
      <c r="AR9" s="1" t="str">
        <f t="shared" si="13"/>
        <v>NIL</v>
      </c>
    </row>
    <row r="10" spans="1:44" s="1" customFormat="1">
      <c r="A10" s="1" t="str">
        <f>"9914"</f>
        <v>9914</v>
      </c>
      <c r="B10" s="1" t="str">
        <f>"2012-03-12 11:13:45"</f>
        <v>2012-03-12 11:13:45</v>
      </c>
      <c r="C10" s="1" t="str">
        <f>"2012-03-12 "</f>
        <v xml:space="preserve">2012-03-12 </v>
      </c>
      <c r="D10" s="1" t="str">
        <f>"000"</f>
        <v>000</v>
      </c>
      <c r="E10" s="1" t="str">
        <f t="shared" si="0"/>
        <v>Credit Normal</v>
      </c>
      <c r="F10" s="1" t="str">
        <f t="shared" si="1"/>
        <v>10000229</v>
      </c>
      <c r="G10" s="1" t="str">
        <f t="shared" si="2"/>
        <v>OCBC</v>
      </c>
      <c r="H10" s="1" t="str">
        <f t="shared" si="3"/>
        <v>001102020947</v>
      </c>
      <c r="I10" s="1" t="str">
        <f>"low wei keong"</f>
        <v>low wei keong</v>
      </c>
      <c r="J10" s="1" t="str">
        <f t="shared" si="4"/>
        <v>NIL</v>
      </c>
      <c r="K10" s="1" t="str">
        <f>"2000.00"</f>
        <v>2000.00</v>
      </c>
      <c r="L10" s="1" t="str">
        <f>"0000007"</f>
        <v>0000007</v>
      </c>
      <c r="M10" s="1" t="str">
        <f>"100002297147641"</f>
        <v>100002297147641</v>
      </c>
      <c r="N10" s="1" t="str">
        <f t="shared" si="5"/>
        <v>NIL</v>
      </c>
      <c r="O10" s="1" t="str">
        <f t="shared" si="5"/>
        <v>NIL</v>
      </c>
      <c r="P10" s="1" t="str">
        <f t="shared" si="5"/>
        <v>NIL</v>
      </c>
      <c r="Q10" s="1" t="str">
        <f>"1"</f>
        <v>1</v>
      </c>
      <c r="R10" s="1" t="str">
        <f>"NIL"</f>
        <v>NIL</v>
      </c>
      <c r="S10" s="1" t="str">
        <f>"Funds Transfer"</f>
        <v>Funds Transfer</v>
      </c>
      <c r="T10" s="1" t="str">
        <f t="shared" si="6"/>
        <v>NIL</v>
      </c>
      <c r="U10" s="1" t="str">
        <f t="shared" si="6"/>
        <v>NIL</v>
      </c>
      <c r="V10" s="1" t="str">
        <f t="shared" si="6"/>
        <v>NIL</v>
      </c>
      <c r="W10" s="1" t="str">
        <f t="shared" si="6"/>
        <v>NIL</v>
      </c>
      <c r="X10" s="1" t="str">
        <f t="shared" si="7"/>
        <v>1</v>
      </c>
      <c r="Y10" s="1" t="str">
        <f>"NIL"</f>
        <v>NIL</v>
      </c>
      <c r="Z10" s="1" t="str">
        <f t="shared" si="8"/>
        <v>NIL</v>
      </c>
      <c r="AA10" s="1" t="str">
        <f>"NIL"</f>
        <v>NIL</v>
      </c>
      <c r="AB10" s="1" t="str">
        <f t="shared" si="9"/>
        <v>NIL</v>
      </c>
      <c r="AC10" s="1" t="str">
        <f>"Success"</f>
        <v>Success</v>
      </c>
      <c r="AD10" s="1" t="str">
        <f t="shared" si="10"/>
        <v>0</v>
      </c>
      <c r="AE10" s="1" t="str">
        <f t="shared" si="11"/>
        <v>NIL</v>
      </c>
      <c r="AF10" s="1" t="str">
        <f t="shared" si="11"/>
        <v>NIL</v>
      </c>
      <c r="AG10" s="1" t="str">
        <f t="shared" si="11"/>
        <v>NIL</v>
      </c>
      <c r="AH10" s="1" t="str">
        <f t="shared" si="11"/>
        <v>NIL</v>
      </c>
      <c r="AI10" s="1" t="str">
        <f t="shared" si="11"/>
        <v>NIL</v>
      </c>
      <c r="AJ10" s="1" t="str">
        <f t="shared" si="11"/>
        <v>NIL</v>
      </c>
      <c r="AK10" s="1" t="str">
        <f t="shared" si="11"/>
        <v>NIL</v>
      </c>
      <c r="AL10" s="1" t="str">
        <f t="shared" si="11"/>
        <v>NIL</v>
      </c>
      <c r="AM10" s="1" t="str">
        <f t="shared" si="11"/>
        <v>NIL</v>
      </c>
      <c r="AN10" s="1" t="str">
        <f t="shared" si="11"/>
        <v>NIL</v>
      </c>
      <c r="AO10" s="1" t="str">
        <f t="shared" si="12"/>
        <v>LOW WEI KEONG</v>
      </c>
      <c r="AP10" s="1" t="str">
        <f t="shared" si="13"/>
        <v>NIL</v>
      </c>
      <c r="AQ10" s="1" t="str">
        <f t="shared" si="13"/>
        <v>NIL</v>
      </c>
      <c r="AR10" s="1" t="str">
        <f t="shared" si="13"/>
        <v>NIL</v>
      </c>
    </row>
    <row r="11" spans="1:44" s="1" customFormat="1">
      <c r="A11" s="1" t="str">
        <f>"7280"</f>
        <v>7280</v>
      </c>
      <c r="B11" s="1" t="str">
        <f>"2011-12-16 11:09:00"</f>
        <v>2011-12-16 11:09:00</v>
      </c>
      <c r="C11" s="1" t="str">
        <f>"2011-12-16 "</f>
        <v xml:space="preserve">2011-12-16 </v>
      </c>
      <c r="D11" s="1" t="str">
        <f>"000"</f>
        <v>000</v>
      </c>
      <c r="E11" s="1" t="str">
        <f t="shared" si="0"/>
        <v>Credit Normal</v>
      </c>
      <c r="F11" s="1" t="str">
        <f t="shared" si="1"/>
        <v>10000229</v>
      </c>
      <c r="G11" s="1" t="str">
        <f t="shared" si="2"/>
        <v>OCBC</v>
      </c>
      <c r="H11" s="1" t="str">
        <f t="shared" si="3"/>
        <v>001102020947</v>
      </c>
      <c r="I11" s="1" t="str">
        <f>"low wei keong"</f>
        <v>low wei keong</v>
      </c>
      <c r="J11" s="1" t="str">
        <f t="shared" si="4"/>
        <v>NIL</v>
      </c>
      <c r="K11" s="1" t="str">
        <f>"1000.00"</f>
        <v>1000.00</v>
      </c>
      <c r="L11" s="1" t="str">
        <f>"0000005"</f>
        <v>0000005</v>
      </c>
      <c r="M11" s="1" t="str">
        <f>"100002294104856"</f>
        <v>100002294104856</v>
      </c>
      <c r="N11" s="1" t="str">
        <f t="shared" si="5"/>
        <v>NIL</v>
      </c>
      <c r="O11" s="1" t="str">
        <f t="shared" si="5"/>
        <v>NIL</v>
      </c>
      <c r="P11" s="1" t="str">
        <f t="shared" si="5"/>
        <v>NIL</v>
      </c>
      <c r="Q11" s="1" t="str">
        <f>"1"</f>
        <v>1</v>
      </c>
      <c r="R11" s="1" t="str">
        <f>"NIL"</f>
        <v>NIL</v>
      </c>
      <c r="S11" s="1" t="str">
        <f>"Funds Transfer"</f>
        <v>Funds Transfer</v>
      </c>
      <c r="T11" s="1" t="str">
        <f t="shared" si="6"/>
        <v>NIL</v>
      </c>
      <c r="U11" s="1" t="str">
        <f t="shared" si="6"/>
        <v>NIL</v>
      </c>
      <c r="V11" s="1" t="str">
        <f t="shared" si="6"/>
        <v>NIL</v>
      </c>
      <c r="W11" s="1" t="str">
        <f t="shared" si="6"/>
        <v>NIL</v>
      </c>
      <c r="X11" s="1" t="str">
        <f t="shared" si="7"/>
        <v>1</v>
      </c>
      <c r="Y11" s="1" t="str">
        <f>"NIL"</f>
        <v>NIL</v>
      </c>
      <c r="Z11" s="1" t="str">
        <f t="shared" si="8"/>
        <v>NIL</v>
      </c>
      <c r="AA11" s="1" t="str">
        <f>"NIL"</f>
        <v>NIL</v>
      </c>
      <c r="AB11" s="1" t="str">
        <f t="shared" si="9"/>
        <v>NIL</v>
      </c>
      <c r="AC11" s="1" t="str">
        <f>"Success"</f>
        <v>Success</v>
      </c>
      <c r="AD11" s="1" t="str">
        <f t="shared" si="10"/>
        <v>0</v>
      </c>
      <c r="AE11" s="1" t="str">
        <f t="shared" si="11"/>
        <v>NIL</v>
      </c>
      <c r="AF11" s="1" t="str">
        <f t="shared" si="11"/>
        <v>NIL</v>
      </c>
      <c r="AG11" s="1" t="str">
        <f t="shared" si="11"/>
        <v>NIL</v>
      </c>
      <c r="AH11" s="1" t="str">
        <f t="shared" si="11"/>
        <v>NIL</v>
      </c>
      <c r="AI11" s="1" t="str">
        <f t="shared" si="11"/>
        <v>NIL</v>
      </c>
      <c r="AJ11" s="1" t="str">
        <f t="shared" si="11"/>
        <v>NIL</v>
      </c>
      <c r="AK11" s="1" t="str">
        <f t="shared" si="11"/>
        <v>NIL</v>
      </c>
      <c r="AL11" s="1" t="str">
        <f t="shared" si="11"/>
        <v>NIL</v>
      </c>
      <c r="AM11" s="1" t="str">
        <f t="shared" si="11"/>
        <v>NIL</v>
      </c>
      <c r="AN11" s="1" t="str">
        <f t="shared" si="11"/>
        <v>NIL</v>
      </c>
      <c r="AO11" s="1" t="str">
        <f t="shared" si="12"/>
        <v>LOW WEI KEONG</v>
      </c>
      <c r="AP11" s="1" t="str">
        <f t="shared" si="13"/>
        <v>NIL</v>
      </c>
      <c r="AQ11" s="1" t="str">
        <f t="shared" si="13"/>
        <v>NIL</v>
      </c>
      <c r="AR11" s="1" t="str">
        <f t="shared" si="13"/>
        <v>NIL</v>
      </c>
    </row>
    <row r="12" spans="1:44" s="1" customFormat="1">
      <c r="A12" s="1" t="str">
        <f>"5792"</f>
        <v>5792</v>
      </c>
      <c r="B12" s="1" t="str">
        <f>"2011-10-20 11:11:13"</f>
        <v>2011-10-20 11:11:13</v>
      </c>
      <c r="C12" s="1" t="str">
        <f>"2011-10-20 "</f>
        <v xml:space="preserve">2011-10-20 </v>
      </c>
      <c r="D12" s="1" t="str">
        <f>"000"</f>
        <v>000</v>
      </c>
      <c r="E12" s="1" t="str">
        <f t="shared" si="0"/>
        <v>Credit Normal</v>
      </c>
      <c r="F12" s="1" t="str">
        <f t="shared" si="1"/>
        <v>10000229</v>
      </c>
      <c r="G12" s="1" t="str">
        <f t="shared" si="2"/>
        <v>OCBC</v>
      </c>
      <c r="H12" s="1" t="str">
        <f t="shared" si="3"/>
        <v>001102020947</v>
      </c>
      <c r="I12" s="1" t="str">
        <f>"low wei keong"</f>
        <v>low wei keong</v>
      </c>
      <c r="J12" s="1" t="str">
        <f t="shared" si="4"/>
        <v>NIL</v>
      </c>
      <c r="K12" s="1" t="str">
        <f>"2000.00"</f>
        <v>2000.00</v>
      </c>
      <c r="L12" s="1" t="str">
        <f>"0000006"</f>
        <v>0000006</v>
      </c>
      <c r="M12" s="1" t="str">
        <f>"100002291042533"</f>
        <v>100002291042533</v>
      </c>
      <c r="N12" s="1" t="str">
        <f t="shared" si="5"/>
        <v>NIL</v>
      </c>
      <c r="O12" s="1" t="str">
        <f t="shared" si="5"/>
        <v>NIL</v>
      </c>
      <c r="P12" s="1" t="str">
        <f t="shared" si="5"/>
        <v>NIL</v>
      </c>
      <c r="Q12" s="1" t="str">
        <f>"1"</f>
        <v>1</v>
      </c>
      <c r="R12" s="1" t="str">
        <f>"NIL"</f>
        <v>NIL</v>
      </c>
      <c r="S12" s="1" t="str">
        <f>"Funds Transfer"</f>
        <v>Funds Transfer</v>
      </c>
      <c r="T12" s="1" t="str">
        <f t="shared" si="6"/>
        <v>NIL</v>
      </c>
      <c r="U12" s="1" t="str">
        <f t="shared" si="6"/>
        <v>NIL</v>
      </c>
      <c r="V12" s="1" t="str">
        <f t="shared" si="6"/>
        <v>NIL</v>
      </c>
      <c r="W12" s="1" t="str">
        <f t="shared" si="6"/>
        <v>NIL</v>
      </c>
      <c r="X12" s="1" t="str">
        <f t="shared" si="7"/>
        <v>1</v>
      </c>
      <c r="Y12" s="1" t="str">
        <f>"NIL"</f>
        <v>NIL</v>
      </c>
      <c r="Z12" s="1" t="str">
        <f t="shared" si="8"/>
        <v>NIL</v>
      </c>
      <c r="AA12" s="1" t="str">
        <f>"NIL"</f>
        <v>NIL</v>
      </c>
      <c r="AB12" s="1" t="str">
        <f t="shared" si="9"/>
        <v>NIL</v>
      </c>
      <c r="AC12" s="1" t="str">
        <f>"Success"</f>
        <v>Success</v>
      </c>
      <c r="AD12" s="1" t="str">
        <f t="shared" si="10"/>
        <v>0</v>
      </c>
      <c r="AE12" s="1" t="str">
        <f t="shared" si="11"/>
        <v>NIL</v>
      </c>
      <c r="AF12" s="1" t="str">
        <f t="shared" si="11"/>
        <v>NIL</v>
      </c>
      <c r="AG12" s="1" t="str">
        <f t="shared" si="11"/>
        <v>NIL</v>
      </c>
      <c r="AH12" s="1" t="str">
        <f t="shared" si="11"/>
        <v>NIL</v>
      </c>
      <c r="AI12" s="1" t="str">
        <f t="shared" si="11"/>
        <v>NIL</v>
      </c>
      <c r="AJ12" s="1" t="str">
        <f t="shared" si="11"/>
        <v>NIL</v>
      </c>
      <c r="AK12" s="1" t="str">
        <f t="shared" si="11"/>
        <v>NIL</v>
      </c>
      <c r="AL12" s="1" t="str">
        <f t="shared" si="11"/>
        <v>NIL</v>
      </c>
      <c r="AM12" s="1" t="str">
        <f t="shared" si="11"/>
        <v>NIL</v>
      </c>
      <c r="AN12" s="1" t="str">
        <f t="shared" si="11"/>
        <v>NIL</v>
      </c>
      <c r="AO12" s="1" t="str">
        <f t="shared" si="12"/>
        <v>LOW WEI KEONG</v>
      </c>
      <c r="AP12" s="1" t="str">
        <f t="shared" si="13"/>
        <v>NIL</v>
      </c>
      <c r="AQ12" s="1" t="str">
        <f t="shared" si="13"/>
        <v>NIL</v>
      </c>
      <c r="AR12" s="1" t="str">
        <f t="shared" si="13"/>
        <v>NIL</v>
      </c>
    </row>
    <row r="14" spans="1:44">
      <c r="A14" t="s">
        <v>47</v>
      </c>
      <c r="B14">
        <v>6</v>
      </c>
    </row>
    <row r="15" spans="1:44">
      <c r="A15" t="s">
        <v>48</v>
      </c>
      <c r="B15" t="str">
        <f>"7000.00"</f>
        <v>7000.00</v>
      </c>
    </row>
    <row r="16" spans="1:44">
      <c r="A16" t="s">
        <v>49</v>
      </c>
      <c r="B16" t="str">
        <f>"0.00"</f>
        <v>0.00</v>
      </c>
    </row>
    <row r="17" spans="1:2">
      <c r="A17" t="s">
        <v>50</v>
      </c>
      <c r="B17" t="str">
        <f>"22000.00"</f>
        <v>22000.00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IBGReceivingTransactionEnquiry_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Chooi So Fun</cp:lastModifiedBy>
  <dcterms:created xsi:type="dcterms:W3CDTF">2015-04-13T04:14:45Z</dcterms:created>
  <dcterms:modified xsi:type="dcterms:W3CDTF">2015-04-13T04:15:03Z</dcterms:modified>
</cp:coreProperties>
</file>